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csbsju-my.sharepoint.com/personal/tkirkman_csbsju_edu/Documents/"/>
    </mc:Choice>
  </mc:AlternateContent>
  <xr:revisionPtr revIDLastSave="0" documentId="8_{F94B9184-D9A0-4194-8494-D4B9723CB052}" xr6:coauthVersionLast="45" xr6:coauthVersionMax="45" xr10:uidLastSave="{00000000-0000-0000-0000-000000000000}"/>
  <bookViews>
    <workbookView xWindow="-110" yWindow="-110" windowWidth="19420" windowHeight="10420" xr2:uid="{44A1B32C-3686-4861-8F1A-47A3AC5F59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6" i="1"/>
  <c r="P9" i="1" l="1"/>
  <c r="Q9" i="1" s="1"/>
  <c r="P6" i="1"/>
  <c r="Q6" i="1" s="1"/>
  <c r="F8" i="1"/>
  <c r="H8" i="1" s="1"/>
  <c r="J8" i="1" s="1"/>
  <c r="F9" i="1"/>
  <c r="H9" i="1" s="1"/>
  <c r="J9" i="1" s="1"/>
  <c r="D7" i="1"/>
  <c r="D8" i="1"/>
  <c r="D9" i="1"/>
  <c r="D6" i="1"/>
  <c r="B1" i="1"/>
  <c r="P7" i="1" s="1"/>
  <c r="Q7" i="1" l="1"/>
  <c r="R7" i="1"/>
  <c r="S7" i="1" s="1"/>
  <c r="R6" i="1"/>
  <c r="S6" i="1" s="1"/>
  <c r="R9" i="1"/>
  <c r="S9" i="1" s="1"/>
  <c r="F7" i="1"/>
  <c r="H7" i="1" s="1"/>
  <c r="J7" i="1" s="1"/>
  <c r="P8" i="1"/>
  <c r="F6" i="1"/>
  <c r="G9" i="1"/>
  <c r="I9" i="1" s="1"/>
  <c r="K9" i="1" s="1"/>
  <c r="G8" i="1"/>
  <c r="I8" i="1" s="1"/>
  <c r="K8" i="1" s="1"/>
  <c r="G7" i="1"/>
  <c r="I7" i="1" s="1"/>
  <c r="K7" i="1" s="1"/>
  <c r="G6" i="1" l="1"/>
  <c r="I6" i="1" s="1"/>
  <c r="K6" i="1" s="1"/>
  <c r="H6" i="1"/>
  <c r="J6" i="1" s="1"/>
  <c r="Q8" i="1"/>
  <c r="R8" i="1"/>
  <c r="S8" i="1" s="1"/>
</calcChain>
</file>

<file path=xl/sharedStrings.xml><?xml version="1.0" encoding="utf-8"?>
<sst xmlns="http://schemas.openxmlformats.org/spreadsheetml/2006/main" count="46" uniqueCount="37">
  <si>
    <t>object</t>
  </si>
  <si>
    <t>overlap</t>
  </si>
  <si>
    <t xml:space="preserve">scale </t>
  </si>
  <si>
    <t>reading (g)</t>
  </si>
  <si>
    <t xml:space="preserve">FB </t>
  </si>
  <si>
    <t xml:space="preserve"> (dyn)</t>
  </si>
  <si>
    <t>dFb</t>
  </si>
  <si>
    <t>(dyn)</t>
  </si>
  <si>
    <t>h</t>
  </si>
  <si>
    <t xml:space="preserve"> (cm)</t>
  </si>
  <si>
    <t>Vw</t>
  </si>
  <si>
    <t>(cm^3)</t>
  </si>
  <si>
    <t xml:space="preserve">dVw </t>
  </si>
  <si>
    <t xml:space="preserve"> (cm^3)</t>
  </si>
  <si>
    <t xml:space="preserve">Ww </t>
  </si>
  <si>
    <t>Y/N</t>
  </si>
  <si>
    <t>r (cm)</t>
  </si>
  <si>
    <t>mass</t>
  </si>
  <si>
    <t>(g)</t>
  </si>
  <si>
    <t>rock</t>
  </si>
  <si>
    <t>steel</t>
  </si>
  <si>
    <t>wood</t>
  </si>
  <si>
    <t>jar</t>
  </si>
  <si>
    <t>sink h</t>
  </si>
  <si>
    <t>(cm)</t>
  </si>
  <si>
    <t>PI()*B$1^2*E9</t>
  </si>
  <si>
    <t>dh (cm)</t>
  </si>
  <si>
    <t>dWw</t>
  </si>
  <si>
    <t>abs(Fb-Ww)</t>
  </si>
  <si>
    <t>dFb+dWw</t>
  </si>
  <si>
    <t>Y</t>
  </si>
  <si>
    <t>N</t>
  </si>
  <si>
    <t>Vo</t>
  </si>
  <si>
    <t>ρ</t>
  </si>
  <si>
    <t>δρ</t>
  </si>
  <si>
    <t>dVo</t>
  </si>
  <si>
    <t>(g/cm^3)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</si>
</sst>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8D136-359F-4621-88F7-CD72DC5CDDC2}">
  <dimension ref="A1:S10"/>
  <sheetViews>
    <sheetView tabSelected="1" zoomScaleNormal="100" workbookViewId="0">
      <selection activeCell="A13" sqref="A1:XFD13"/>
    </sheetView>
  </sheetViews>
  <sheetFormatPr defaultRowHeight="14.5" x14ac:dyDescent="0.35"/>
  <cols>
    <col min="13" max="13" width="4.90625" customWidth="1"/>
  </cols>
  <sheetData>
    <row r="1" spans="1:19" x14ac:dyDescent="0.35">
      <c r="A1" t="s">
        <v>16</v>
      </c>
      <c r="B1">
        <f>4.716/2</f>
        <v>2.3580000000000001</v>
      </c>
      <c r="C1">
        <v>2E-3</v>
      </c>
    </row>
    <row r="2" spans="1:19" x14ac:dyDescent="0.35">
      <c r="A2" t="s">
        <v>26</v>
      </c>
      <c r="C2">
        <v>3.0000000000000001E-3</v>
      </c>
    </row>
    <row r="4" spans="1:19" x14ac:dyDescent="0.35">
      <c r="B4" s="1" t="s">
        <v>2</v>
      </c>
      <c r="C4" s="1" t="s">
        <v>4</v>
      </c>
      <c r="D4" s="1" t="s">
        <v>6</v>
      </c>
      <c r="E4" s="1" t="s">
        <v>8</v>
      </c>
      <c r="F4" s="1" t="s">
        <v>10</v>
      </c>
      <c r="G4" s="1" t="s">
        <v>12</v>
      </c>
      <c r="H4" s="1" t="s">
        <v>14</v>
      </c>
      <c r="I4" s="1" t="s">
        <v>27</v>
      </c>
      <c r="J4" s="1" t="s">
        <v>28</v>
      </c>
      <c r="K4" s="1" t="s">
        <v>29</v>
      </c>
      <c r="L4" s="1" t="s">
        <v>1</v>
      </c>
      <c r="M4" s="1"/>
      <c r="N4" s="1" t="s">
        <v>17</v>
      </c>
      <c r="O4" s="1" t="s">
        <v>23</v>
      </c>
      <c r="P4" s="1" t="s">
        <v>32</v>
      </c>
      <c r="Q4" s="1" t="s">
        <v>35</v>
      </c>
      <c r="R4" s="2" t="s">
        <v>33</v>
      </c>
      <c r="S4" s="2" t="s">
        <v>34</v>
      </c>
    </row>
    <row r="5" spans="1:19" x14ac:dyDescent="0.35">
      <c r="A5" t="s">
        <v>0</v>
      </c>
      <c r="B5" s="1" t="s">
        <v>3</v>
      </c>
      <c r="C5" s="1" t="s">
        <v>5</v>
      </c>
      <c r="D5" s="1" t="s">
        <v>7</v>
      </c>
      <c r="E5" s="1" t="s">
        <v>9</v>
      </c>
      <c r="F5" s="1" t="s">
        <v>11</v>
      </c>
      <c r="G5" s="1" t="s">
        <v>13</v>
      </c>
      <c r="H5" s="1" t="s">
        <v>7</v>
      </c>
      <c r="I5" s="1" t="s">
        <v>7</v>
      </c>
      <c r="J5" s="1" t="s">
        <v>7</v>
      </c>
      <c r="K5" s="1" t="s">
        <v>7</v>
      </c>
      <c r="L5" s="1" t="s">
        <v>15</v>
      </c>
      <c r="M5" s="1"/>
      <c r="N5" s="1" t="s">
        <v>18</v>
      </c>
      <c r="O5" s="1" t="s">
        <v>24</v>
      </c>
      <c r="P5" s="1" t="s">
        <v>11</v>
      </c>
      <c r="Q5" s="1" t="s">
        <v>11</v>
      </c>
      <c r="R5" s="1" t="s">
        <v>36</v>
      </c>
      <c r="S5" s="1" t="s">
        <v>36</v>
      </c>
    </row>
    <row r="6" spans="1:19" x14ac:dyDescent="0.35">
      <c r="A6" t="s">
        <v>19</v>
      </c>
      <c r="B6">
        <v>11</v>
      </c>
      <c r="C6">
        <f>B6*980</f>
        <v>10780</v>
      </c>
      <c r="D6">
        <f>2*980</f>
        <v>1960</v>
      </c>
      <c r="E6">
        <v>0.60899999999999999</v>
      </c>
      <c r="F6">
        <f>PI()*B$1^2*E6</f>
        <v>10.637872158469055</v>
      </c>
      <c r="G6">
        <f>F6*(2*C$1/B$1+C$2/E6)</f>
        <v>7.0448895787836613E-2</v>
      </c>
      <c r="H6">
        <f>980*F6</f>
        <v>10425.114715299673</v>
      </c>
      <c r="I6">
        <f>G6*980</f>
        <v>69.039917872079883</v>
      </c>
      <c r="J6">
        <f>ABS(C6-H6)</f>
        <v>354.88528470032725</v>
      </c>
      <c r="K6">
        <f>D6+I6</f>
        <v>2029.03991787208</v>
      </c>
      <c r="L6" s="1" t="s">
        <v>30</v>
      </c>
      <c r="M6" s="1"/>
      <c r="N6">
        <v>30.1</v>
      </c>
      <c r="O6">
        <v>0.60899999999999999</v>
      </c>
      <c r="P6">
        <f>PI()*B$1^2*O6</f>
        <v>10.637872158469055</v>
      </c>
      <c r="Q6">
        <f>P6*(2*C$1/B$1+C$2/O6)</f>
        <v>7.0448895787836613E-2</v>
      </c>
      <c r="R6">
        <f>N6/P6</f>
        <v>2.8295132289248937</v>
      </c>
      <c r="S6">
        <f>R6*(0.1/N6+Q6/P6)</f>
        <v>2.8138717793908304E-2</v>
      </c>
    </row>
    <row r="7" spans="1:19" x14ac:dyDescent="0.35">
      <c r="A7" t="s">
        <v>20</v>
      </c>
      <c r="B7">
        <v>73</v>
      </c>
      <c r="C7">
        <f t="shared" ref="C7:C9" si="0">B7*980</f>
        <v>71540</v>
      </c>
      <c r="D7">
        <f t="shared" ref="D7:D9" si="1">2*980</f>
        <v>1960</v>
      </c>
      <c r="E7">
        <v>4.1260000000000003</v>
      </c>
      <c r="F7">
        <f t="shared" ref="F7:F9" si="2">PI()*B$1^2*E7</f>
        <v>72.072020567887222</v>
      </c>
      <c r="G7">
        <f t="shared" ref="G7:G9" si="3">F7*(2*C$1/B$1+C$2/E7)</f>
        <v>0.17466288800059007</v>
      </c>
      <c r="H7">
        <f t="shared" ref="H7:H9" si="4">980*F7</f>
        <v>70630.580156529482</v>
      </c>
      <c r="I7">
        <f t="shared" ref="I7:I9" si="5">G7*980</f>
        <v>171.16963024057827</v>
      </c>
      <c r="J7">
        <f t="shared" ref="J7:J9" si="6">ABS(C7-H7)</f>
        <v>909.41984347051766</v>
      </c>
      <c r="K7">
        <f t="shared" ref="K7:K9" si="7">D7+I7</f>
        <v>2131.169630240578</v>
      </c>
      <c r="L7" s="1" t="s">
        <v>30</v>
      </c>
      <c r="M7" s="1"/>
      <c r="N7">
        <v>567.70000000000005</v>
      </c>
      <c r="O7">
        <v>4.1260000000000003</v>
      </c>
      <c r="P7">
        <f>PI()*B$1^2*O7</f>
        <v>72.072020567887222</v>
      </c>
      <c r="Q7">
        <f>P7*(2*C$1/B$1+C$2/O7)</f>
        <v>0.17466288800059007</v>
      </c>
      <c r="R7">
        <f>N7/P7</f>
        <v>7.8768431289540866</v>
      </c>
      <c r="S7">
        <f>R7*(0.1/N7+Q7/P7)</f>
        <v>2.0476630981097907E-2</v>
      </c>
    </row>
    <row r="8" spans="1:19" x14ac:dyDescent="0.35">
      <c r="A8" t="s">
        <v>21</v>
      </c>
      <c r="B8">
        <v>31.6</v>
      </c>
      <c r="C8">
        <f t="shared" si="0"/>
        <v>30968</v>
      </c>
      <c r="D8">
        <f t="shared" si="1"/>
        <v>1960</v>
      </c>
      <c r="E8">
        <v>1.7330000000000001</v>
      </c>
      <c r="F8">
        <f t="shared" si="2"/>
        <v>30.271646060142647</v>
      </c>
      <c r="G8">
        <f t="shared" si="3"/>
        <v>0.10375470393316925</v>
      </c>
      <c r="H8">
        <f t="shared" si="4"/>
        <v>29666.213138939795</v>
      </c>
      <c r="I8">
        <f t="shared" si="5"/>
        <v>101.67960985450587</v>
      </c>
      <c r="J8">
        <f t="shared" si="6"/>
        <v>1301.7868610602054</v>
      </c>
      <c r="K8">
        <f t="shared" si="7"/>
        <v>2061.679609854506</v>
      </c>
      <c r="L8" s="1" t="s">
        <v>30</v>
      </c>
      <c r="M8" s="1"/>
      <c r="N8">
        <v>31.6</v>
      </c>
      <c r="O8">
        <v>2.1779999999999999</v>
      </c>
      <c r="P8">
        <f>PI()*B$1^2*O8</f>
        <v>38.044803877086373</v>
      </c>
      <c r="Q8">
        <f>P8*(2*C$1/B$1+C$2/O8)</f>
        <v>0.11694072228252249</v>
      </c>
      <c r="R8">
        <f>N8/P8</f>
        <v>0.83059962937624843</v>
      </c>
      <c r="S8">
        <f>R8*(0.1/N8+Q8/P8)</f>
        <v>5.1815465056341634E-3</v>
      </c>
    </row>
    <row r="9" spans="1:19" x14ac:dyDescent="0.35">
      <c r="A9" t="s">
        <v>22</v>
      </c>
      <c r="B9">
        <v>25.5</v>
      </c>
      <c r="C9">
        <f t="shared" si="0"/>
        <v>24990</v>
      </c>
      <c r="D9">
        <f t="shared" si="1"/>
        <v>1960</v>
      </c>
      <c r="E9">
        <v>1.3380000000000001</v>
      </c>
      <c r="F9">
        <f t="shared" si="2"/>
        <v>23.371876761956642</v>
      </c>
      <c r="G9">
        <f t="shared" si="3"/>
        <v>9.2050260679248971E-2</v>
      </c>
      <c r="H9">
        <f t="shared" si="4"/>
        <v>22904.43922671751</v>
      </c>
      <c r="I9">
        <f t="shared" si="5"/>
        <v>90.209255465663986</v>
      </c>
      <c r="J9">
        <f t="shared" si="6"/>
        <v>2085.5607732824901</v>
      </c>
      <c r="K9">
        <f t="shared" si="7"/>
        <v>2050.2092554656638</v>
      </c>
      <c r="L9" s="1" t="s">
        <v>31</v>
      </c>
      <c r="M9" s="1"/>
      <c r="N9">
        <v>25.5</v>
      </c>
      <c r="O9">
        <v>1.9079999999999999</v>
      </c>
      <c r="P9">
        <f>PI()*B$1^2*O9</f>
        <v>33.328505875794669</v>
      </c>
      <c r="Q9">
        <f>P9*(2*C$1/B$1+C$2/O9)</f>
        <v>0.10894021676718456</v>
      </c>
      <c r="R9">
        <f>N9/P9</f>
        <v>0.76511080619787886</v>
      </c>
      <c r="S9">
        <f>R9*(0.1/N9+Q9/P9)</f>
        <v>5.5013368364428827E-3</v>
      </c>
    </row>
    <row r="10" spans="1:19" x14ac:dyDescent="0.35">
      <c r="F10" t="s">
        <v>25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066FF49D54364EA02B181AC5F263CA" ma:contentTypeVersion="7" ma:contentTypeDescription="Create a new document." ma:contentTypeScope="" ma:versionID="208086e5acecf1fa339454b16cd40c1d">
  <xsd:schema xmlns:xsd="http://www.w3.org/2001/XMLSchema" xmlns:xs="http://www.w3.org/2001/XMLSchema" xmlns:p="http://schemas.microsoft.com/office/2006/metadata/properties" xmlns:ns3="8972fcbf-9a43-4abd-a572-7f5496806937" xmlns:ns4="95e574fe-498d-4f4f-bbae-161b33b13346" targetNamespace="http://schemas.microsoft.com/office/2006/metadata/properties" ma:root="true" ma:fieldsID="518d69ff4aef40c28b6c957e50fccbed" ns3:_="" ns4:_="">
    <xsd:import namespace="8972fcbf-9a43-4abd-a572-7f5496806937"/>
    <xsd:import namespace="95e574fe-498d-4f4f-bbae-161b33b133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2fcbf-9a43-4abd-a572-7f54968069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574fe-498d-4f4f-bbae-161b33b133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5F3686-DCE4-4B02-AA9E-477DC9C34E3C}">
  <ds:schemaRefs>
    <ds:schemaRef ds:uri="http://schemas.openxmlformats.org/package/2006/metadata/core-properties"/>
    <ds:schemaRef ds:uri="http://purl.org/dc/elements/1.1/"/>
    <ds:schemaRef ds:uri="8972fcbf-9a43-4abd-a572-7f5496806937"/>
    <ds:schemaRef ds:uri="http://purl.org/dc/dcmitype/"/>
    <ds:schemaRef ds:uri="http://schemas.microsoft.com/office/2006/metadata/properties"/>
    <ds:schemaRef ds:uri="http://schemas.microsoft.com/office/2006/documentManagement/types"/>
    <ds:schemaRef ds:uri="95e574fe-498d-4f4f-bbae-161b33b13346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01ADC6-6243-425A-ACE4-FF9370D23C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50DD22-74F5-401B-B5F3-4B1E9AAE7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72fcbf-9a43-4abd-a572-7f5496806937"/>
    <ds:schemaRef ds:uri="95e574fe-498d-4f4f-bbae-161b33b133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Kirkman, Thomas</dc:creator>
  <cp:lastModifiedBy>Kirkman, Thomas</cp:lastModifiedBy>
  <dcterms:created xsi:type="dcterms:W3CDTF">2020-09-16T20:26:01Z</dcterms:created>
  <dcterms:modified xsi:type="dcterms:W3CDTF">2020-09-17T16:10:54Z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0x010100E9066FF49D54364EA02B181AC5F263CA</vt:lpwstr>
  </property>
</Properties>
</file>